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70" windowHeight="8640" activeTab="0"/>
  </bookViews>
  <sheets>
    <sheet name="к бюджету оценка 11,1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<sst xmlns="http://schemas.openxmlformats.org/spreadsheetml/2006/main" count="40" uniqueCount="40">
  <si>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</si>
  <si>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</si>
  <si>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</si>
  <si>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</si>
  <si>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</si>
  <si>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3. Единый налог на вмененный доход </t>
  </si>
  <si>
    <t>4. Единый сельскохозяйственный налог</t>
  </si>
  <si>
    <t>5. Налог, взимаемый в связи с патентной системой налогообложения</t>
  </si>
  <si>
    <t>6. Налог на имущество физических лиц</t>
  </si>
  <si>
    <t>7. Земельный налог</t>
  </si>
  <si>
    <t>8. Государственная пошлина</t>
  </si>
  <si>
    <t>9. Задолженность и перерасчёты по отмененным налогам</t>
  </si>
  <si>
    <t>10. Арендная плата за землю</t>
  </si>
  <si>
    <t>11. Доходы от перечисления части прибыли МУП</t>
  </si>
  <si>
    <t>12. Доходы от сдачи в аренду имущества (прочие поступления от использования имущества)</t>
  </si>
  <si>
    <t>13. Плата за негативное воздействие</t>
  </si>
  <si>
    <t>14. Доходы от оказания платных услуг и компенсации затрат государства</t>
  </si>
  <si>
    <t xml:space="preserve">15. Доходы от продажи  материальных и нематериальных активов </t>
  </si>
  <si>
    <t xml:space="preserve">   в т.ч.</t>
  </si>
  <si>
    <t xml:space="preserve">   Продажа имущества</t>
  </si>
  <si>
    <t xml:space="preserve">   Продажа земли</t>
  </si>
  <si>
    <t>16. Штрафы</t>
  </si>
  <si>
    <t xml:space="preserve">17. Прочие неналоговые доходы </t>
  </si>
  <si>
    <t>в том числе невыясненные поступления</t>
  </si>
  <si>
    <t>ИТОГО:</t>
  </si>
  <si>
    <t>факт 2015</t>
  </si>
  <si>
    <t>оценка 2016</t>
  </si>
  <si>
    <t>прогноз 2017</t>
  </si>
  <si>
    <t>прогноз 2018</t>
  </si>
  <si>
    <t>прогноз 2019</t>
  </si>
  <si>
    <t xml:space="preserve">Налоговые доходы </t>
  </si>
  <si>
    <t>Неналоговые доходы</t>
  </si>
  <si>
    <t>Начальник отдела по экономике и потребительскому рынку</t>
  </si>
  <si>
    <t>Н.В. Щукина</t>
  </si>
  <si>
    <t>Прогноз поступления налоговых и неналоговых доходов в бюджет городского округа город Михайловка на 2017-2019 гг.</t>
  </si>
  <si>
    <t>СОГЛАСОВАНО:</t>
  </si>
  <si>
    <t>Заместитель главы администрации по экономике, финансам и управлению имуществом</t>
  </si>
  <si>
    <t>___________</t>
  </si>
  <si>
    <t>Г.И. Великодная</t>
  </si>
  <si>
    <t xml:space="preserve"> тыс.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</si>
</sst>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53">
      <alignment/>
      <protection/>
    </xf>
    <xf numFmtId="49" fontId="2" fillId="0" borderId="0" xfId="53" applyNumberFormat="1" applyFont="1" applyAlignment="1">
      <alignment horizontal="center" vertical="center" wrapText="1"/>
      <protection/>
    </xf>
    <xf numFmtId="49" fontId="3" fillId="0" borderId="0" xfId="53" applyNumberFormat="1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172" fontId="8" fillId="0" borderId="10" xfId="53" applyNumberFormat="1" applyFont="1" applyBorder="1" applyAlignment="1">
      <alignment horizontal="right" vertical="center"/>
      <protection/>
    </xf>
    <xf numFmtId="172" fontId="8" fillId="0" borderId="10" xfId="53" applyNumberFormat="1" applyFont="1" applyFill="1" applyBorder="1" applyAlignment="1">
      <alignment horizontal="right" vertical="center"/>
      <protection/>
    </xf>
    <xf numFmtId="0" fontId="9" fillId="32" borderId="10" xfId="53" applyFont="1" applyFill="1" applyBorder="1" applyAlignment="1">
      <alignment horizontal="left" vertical="center" wrapText="1"/>
      <protection/>
    </xf>
    <xf numFmtId="4" fontId="10" fillId="32" borderId="10" xfId="53" applyNumberFormat="1" applyFont="1" applyFill="1" applyBorder="1" applyAlignment="1">
      <alignment horizontal="right" vertical="center"/>
      <protection/>
    </xf>
    <xf numFmtId="0" fontId="11" fillId="0" borderId="0" xfId="53" applyFont="1" applyAlignment="1">
      <alignment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172" fontId="8" fillId="33" borderId="10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172" fontId="10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vertical="center"/>
      <protection/>
    </xf>
    <xf numFmtId="172" fontId="3" fillId="0" borderId="10" xfId="53" applyNumberFormat="1" applyFont="1" applyFill="1" applyBorder="1" applyAlignment="1">
      <alignment horizontal="right" vertical="center"/>
      <protection/>
    </xf>
    <xf numFmtId="0" fontId="12" fillId="0" borderId="0" xfId="53" applyFont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73" fontId="3" fillId="0" borderId="0" xfId="53" applyNumberFormat="1" applyFont="1" applyBorder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3" fillId="0" borderId="10" xfId="53" applyFont="1" applyBorder="1" applyAlignment="1">
      <alignment horizontal="left" vertical="center" wrapText="1"/>
      <protection/>
    </xf>
    <xf numFmtId="0" fontId="12" fillId="0" borderId="0" xfId="53" applyFont="1">
      <alignment/>
      <protection/>
    </xf>
    <xf numFmtId="0" fontId="1" fillId="0" borderId="0" xfId="53" applyFont="1">
      <alignment/>
      <protection/>
    </xf>
    <xf numFmtId="0" fontId="16" fillId="0" borderId="10" xfId="53" applyFont="1" applyBorder="1">
      <alignment/>
      <protection/>
    </xf>
    <xf numFmtId="0" fontId="17" fillId="0" borderId="10" xfId="53" applyFont="1" applyBorder="1" applyAlignment="1">
      <alignment vertical="center"/>
      <protection/>
    </xf>
    <xf numFmtId="0" fontId="16" fillId="0" borderId="10" xfId="53" applyFont="1" applyFill="1" applyBorder="1" applyAlignment="1">
      <alignment vertical="center"/>
      <protection/>
    </xf>
    <xf numFmtId="0" fontId="16" fillId="0" borderId="10" xfId="53" applyFont="1" applyFill="1" applyBorder="1">
      <alignment/>
      <protection/>
    </xf>
    <xf numFmtId="4" fontId="10" fillId="0" borderId="10" xfId="53" applyNumberFormat="1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vertical="center"/>
      <protection/>
    </xf>
    <xf numFmtId="0" fontId="7" fillId="0" borderId="0" xfId="53" applyFont="1">
      <alignment/>
      <protection/>
    </xf>
    <xf numFmtId="0" fontId="13" fillId="0" borderId="0" xfId="53" applyFont="1" applyAlignment="1">
      <alignment horizontal="left" vertical="center" wrapText="1"/>
      <protection/>
    </xf>
    <xf numFmtId="49" fontId="2" fillId="0" borderId="0" xfId="53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53" applyFont="1" applyAlignment="1">
      <alignment wrapText="1"/>
      <protection/>
    </xf>
    <xf numFmtId="0" fontId="13" fillId="0" borderId="0" xfId="53" applyFont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9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:F33"/>
    </sheetView>
  </sheetViews>
  <sheetFormatPr defaultColWidth="9.140625" defaultRowHeight="15"/>
  <cols>
    <col min="1" max="1" width="40.8515625" style="1" customWidth="1"/>
    <col min="2" max="2" width="12.421875" style="1" customWidth="1"/>
    <col min="3" max="3" width="16.00390625" style="28" customWidth="1"/>
    <col min="4" max="4" width="14.421875" style="1" customWidth="1"/>
    <col min="5" max="5" width="14.00390625" style="1" customWidth="1"/>
    <col min="6" max="6" width="16.00390625" style="1" customWidth="1"/>
    <col min="7" max="16384" width="9.140625" style="1" customWidth="1"/>
  </cols>
  <sheetData>
    <row r="1" spans="4:5" ht="15.75">
      <c r="D1" s="38" t="s">
        <v>35</v>
      </c>
      <c r="E1" s="38"/>
    </row>
    <row r="2" spans="4:5" ht="70.5" customHeight="1">
      <c r="D2" s="42" t="s">
        <v>36</v>
      </c>
      <c r="E2" s="42"/>
    </row>
    <row r="3" spans="4:5" ht="23.25" customHeight="1">
      <c r="D3" s="38" t="s">
        <v>37</v>
      </c>
      <c r="E3" s="38" t="s">
        <v>38</v>
      </c>
    </row>
    <row r="4" spans="1:5" ht="45.75" customHeight="1">
      <c r="A4" s="40" t="s">
        <v>34</v>
      </c>
      <c r="B4" s="40"/>
      <c r="C4" s="40"/>
      <c r="D4" s="41"/>
      <c r="E4" s="41"/>
    </row>
    <row r="5" spans="1:6" ht="15.75" customHeight="1">
      <c r="A5" s="2"/>
      <c r="B5" s="2"/>
      <c r="C5" s="3"/>
      <c r="D5" s="3"/>
      <c r="E5" s="3"/>
      <c r="F5" s="3" t="s">
        <v>39</v>
      </c>
    </row>
    <row r="6" spans="1:3" ht="6" customHeight="1">
      <c r="A6" s="2"/>
      <c r="B6" s="2"/>
      <c r="C6" s="3"/>
    </row>
    <row r="7" spans="1:6" ht="28.5">
      <c r="A7" s="4" t="s">
        <v>0</v>
      </c>
      <c r="B7" s="4" t="s">
        <v>25</v>
      </c>
      <c r="C7" s="5" t="s">
        <v>26</v>
      </c>
      <c r="D7" s="5" t="s">
        <v>27</v>
      </c>
      <c r="E7" s="5" t="s">
        <v>28</v>
      </c>
      <c r="F7" s="5" t="s">
        <v>29</v>
      </c>
    </row>
    <row r="8" spans="1:6" ht="15.75">
      <c r="A8" s="6" t="s">
        <v>1</v>
      </c>
      <c r="B8" s="8">
        <f>397548+1878.7</f>
        <v>399426.7</v>
      </c>
      <c r="C8" s="7">
        <v>429640</v>
      </c>
      <c r="D8" s="8">
        <v>443904</v>
      </c>
      <c r="E8" s="35">
        <v>447937</v>
      </c>
      <c r="F8" s="35">
        <v>452739</v>
      </c>
    </row>
    <row r="9" spans="1:6" s="11" customFormat="1" ht="15.75">
      <c r="A9" s="9" t="s">
        <v>2</v>
      </c>
      <c r="B9" s="10">
        <v>53.29</v>
      </c>
      <c r="C9" s="10"/>
      <c r="D9" s="36">
        <v>56.13</v>
      </c>
      <c r="E9" s="37">
        <v>54.99</v>
      </c>
      <c r="F9" s="37">
        <v>53.7</v>
      </c>
    </row>
    <row r="10" spans="1:6" s="11" customFormat="1" ht="15.75">
      <c r="A10" s="9" t="s">
        <v>3</v>
      </c>
      <c r="B10" s="10">
        <v>38.29</v>
      </c>
      <c r="C10" s="10"/>
      <c r="D10" s="36"/>
      <c r="E10" s="37"/>
      <c r="F10" s="37"/>
    </row>
    <row r="11" spans="1:6" s="13" customFormat="1" ht="15.75">
      <c r="A11" s="12" t="s">
        <v>4</v>
      </c>
      <c r="B11" s="8">
        <f>28837.3+0.1</f>
        <v>28837.399999999998</v>
      </c>
      <c r="C11" s="7">
        <v>34800</v>
      </c>
      <c r="D11" s="8">
        <v>36900</v>
      </c>
      <c r="E11" s="34">
        <v>37250</v>
      </c>
      <c r="F11" s="34">
        <v>37570</v>
      </c>
    </row>
    <row r="12" spans="1:6" ht="27" customHeight="1">
      <c r="A12" s="6" t="s">
        <v>5</v>
      </c>
      <c r="B12" s="8">
        <f>55587.2+60.1</f>
        <v>55647.299999999996</v>
      </c>
      <c r="C12" s="7">
        <v>49046</v>
      </c>
      <c r="D12" s="8">
        <v>51596</v>
      </c>
      <c r="E12" s="35">
        <v>54073</v>
      </c>
      <c r="F12" s="35">
        <v>56290</v>
      </c>
    </row>
    <row r="13" spans="1:6" ht="15.75">
      <c r="A13" s="6" t="s">
        <v>6</v>
      </c>
      <c r="B13" s="8">
        <v>7780.3</v>
      </c>
      <c r="C13" s="7">
        <v>10900</v>
      </c>
      <c r="D13" s="8">
        <v>11600</v>
      </c>
      <c r="E13" s="35">
        <v>12210</v>
      </c>
      <c r="F13" s="35">
        <v>12760</v>
      </c>
    </row>
    <row r="14" spans="1:6" ht="31.5">
      <c r="A14" s="6" t="s">
        <v>7</v>
      </c>
      <c r="B14" s="8">
        <v>708.4</v>
      </c>
      <c r="C14" s="7">
        <v>1370</v>
      </c>
      <c r="D14" s="8">
        <v>1440</v>
      </c>
      <c r="E14" s="35">
        <v>1510</v>
      </c>
      <c r="F14" s="35">
        <v>1570</v>
      </c>
    </row>
    <row r="15" spans="1:6" ht="15.75">
      <c r="A15" s="14" t="s">
        <v>8</v>
      </c>
      <c r="B15" s="8">
        <v>10120.2</v>
      </c>
      <c r="C15" s="7">
        <v>10120</v>
      </c>
      <c r="D15" s="8">
        <v>15400</v>
      </c>
      <c r="E15" s="35">
        <v>15480</v>
      </c>
      <c r="F15" s="35">
        <v>15600</v>
      </c>
    </row>
    <row r="16" spans="1:6" ht="15.75">
      <c r="A16" s="14" t="s">
        <v>9</v>
      </c>
      <c r="B16" s="15">
        <f>90597.5+56</f>
        <v>90653.5</v>
      </c>
      <c r="C16" s="7">
        <v>79400</v>
      </c>
      <c r="D16" s="8">
        <v>65126</v>
      </c>
      <c r="E16" s="35">
        <v>59717</v>
      </c>
      <c r="F16" s="35">
        <v>60314</v>
      </c>
    </row>
    <row r="17" spans="1:6" ht="15.75">
      <c r="A17" s="14" t="s">
        <v>10</v>
      </c>
      <c r="B17" s="15">
        <f>6961.9+130.9</f>
        <v>7092.799999999999</v>
      </c>
      <c r="C17" s="7">
        <v>6800</v>
      </c>
      <c r="D17" s="8">
        <v>7050</v>
      </c>
      <c r="E17" s="35">
        <v>7150</v>
      </c>
      <c r="F17" s="35">
        <v>7200</v>
      </c>
    </row>
    <row r="18" spans="1:6" ht="31.5">
      <c r="A18" s="14" t="s">
        <v>11</v>
      </c>
      <c r="B18" s="8">
        <v>11.3</v>
      </c>
      <c r="C18" s="7"/>
      <c r="D18" s="7"/>
      <c r="E18" s="32"/>
      <c r="F18" s="32"/>
    </row>
    <row r="19" spans="1:6" s="30" customFormat="1" ht="15.75">
      <c r="A19" s="29" t="s">
        <v>30</v>
      </c>
      <c r="B19" s="21">
        <f>B8+B11+B12+B13+B14+B15+B16+B17+B18</f>
        <v>600277.9000000001</v>
      </c>
      <c r="C19" s="21">
        <f>C8+C11+C12+C13+C14+C15+C16+C17+C18</f>
        <v>622076</v>
      </c>
      <c r="D19" s="21">
        <f>D8+D11+D12+D13+D14+D15+D16+D17+D18</f>
        <v>633016</v>
      </c>
      <c r="E19" s="21">
        <f>E8+E11+E12+E13+E14+E15+E16+E17+E18</f>
        <v>635327</v>
      </c>
      <c r="F19" s="21">
        <f>F8+F11+F12+F13+F14+F15+F16+F17+F18</f>
        <v>644043</v>
      </c>
    </row>
    <row r="20" spans="1:6" s="30" customFormat="1" ht="15.75">
      <c r="A20" s="29" t="s">
        <v>31</v>
      </c>
      <c r="B20" s="21">
        <f>B21+B22+B23+B24+B25+B26+B30+B31</f>
        <v>181312.99999999997</v>
      </c>
      <c r="C20" s="21">
        <f>C21+C22+C23+C24+C25+C26+C30+C31</f>
        <v>177104</v>
      </c>
      <c r="D20" s="21">
        <f>D21+D22+D23+D24+D25+D26+D30+D31</f>
        <v>110164</v>
      </c>
      <c r="E20" s="21">
        <f>E21+E22+E23+E24+E25+E26+E30+E31</f>
        <v>101085</v>
      </c>
      <c r="F20" s="21">
        <f>F21+F22+F23+F24+F25+F26+F30+F31</f>
        <v>101096</v>
      </c>
    </row>
    <row r="21" spans="1:6" ht="15.75">
      <c r="A21" s="14" t="s">
        <v>12</v>
      </c>
      <c r="B21" s="8">
        <f>82210.1+254.1</f>
        <v>82464.20000000001</v>
      </c>
      <c r="C21" s="8">
        <v>128447</v>
      </c>
      <c r="D21" s="8">
        <v>71311</v>
      </c>
      <c r="E21" s="35">
        <v>63309</v>
      </c>
      <c r="F21" s="35">
        <v>62682</v>
      </c>
    </row>
    <row r="22" spans="1:6" ht="31.5">
      <c r="A22" s="14" t="s">
        <v>13</v>
      </c>
      <c r="B22" s="8">
        <v>1935.7</v>
      </c>
      <c r="C22" s="7">
        <v>2768.5</v>
      </c>
      <c r="D22" s="8">
        <v>1880</v>
      </c>
      <c r="E22" s="35"/>
      <c r="F22" s="35"/>
    </row>
    <row r="23" spans="1:6" ht="47.25">
      <c r="A23" s="16" t="s">
        <v>14</v>
      </c>
      <c r="B23" s="8">
        <v>11790.9</v>
      </c>
      <c r="C23" s="8">
        <v>10300</v>
      </c>
      <c r="D23" s="8">
        <v>10300</v>
      </c>
      <c r="E23" s="35">
        <v>10500</v>
      </c>
      <c r="F23" s="35">
        <v>10600</v>
      </c>
    </row>
    <row r="24" spans="1:6" ht="15.75">
      <c r="A24" s="14" t="s">
        <v>15</v>
      </c>
      <c r="B24" s="8">
        <f>4664.8+20.6</f>
        <v>4685.400000000001</v>
      </c>
      <c r="C24" s="7">
        <v>5100</v>
      </c>
      <c r="D24" s="8">
        <v>5300</v>
      </c>
      <c r="E24" s="35">
        <v>5500</v>
      </c>
      <c r="F24" s="35">
        <v>5700</v>
      </c>
    </row>
    <row r="25" spans="1:6" ht="31.5">
      <c r="A25" s="14" t="s">
        <v>16</v>
      </c>
      <c r="B25" s="8">
        <f>48496.8+138.9</f>
        <v>48635.700000000004</v>
      </c>
      <c r="C25" s="7">
        <v>12934</v>
      </c>
      <c r="D25" s="8">
        <v>8813</v>
      </c>
      <c r="E25" s="35">
        <v>8916</v>
      </c>
      <c r="F25" s="35">
        <v>9014</v>
      </c>
    </row>
    <row r="26" spans="1:6" ht="31.5">
      <c r="A26" s="14" t="s">
        <v>17</v>
      </c>
      <c r="B26" s="8">
        <f>B28+B29</f>
        <v>24071.699999999997</v>
      </c>
      <c r="C26" s="7">
        <f>C28+C29</f>
        <v>11654.5</v>
      </c>
      <c r="D26" s="8">
        <f>D28+D29</f>
        <v>6460</v>
      </c>
      <c r="E26" s="8">
        <f>E28+E29</f>
        <v>6560</v>
      </c>
      <c r="F26" s="8">
        <f>F28+F29</f>
        <v>6600</v>
      </c>
    </row>
    <row r="27" spans="1:6" ht="15.75">
      <c r="A27" s="17" t="s">
        <v>18</v>
      </c>
      <c r="B27" s="8"/>
      <c r="C27" s="8"/>
      <c r="D27" s="8"/>
      <c r="E27" s="35"/>
      <c r="F27" s="35"/>
    </row>
    <row r="28" spans="1:6" ht="15.75">
      <c r="A28" s="17" t="s">
        <v>19</v>
      </c>
      <c r="B28" s="8">
        <f>17933.7+56.6</f>
        <v>17990.3</v>
      </c>
      <c r="C28" s="7">
        <v>5954.5</v>
      </c>
      <c r="D28" s="8">
        <v>3430</v>
      </c>
      <c r="E28" s="35">
        <v>3500</v>
      </c>
      <c r="F28" s="35">
        <v>3500</v>
      </c>
    </row>
    <row r="29" spans="1:6" ht="15.75">
      <c r="A29" s="17" t="s">
        <v>20</v>
      </c>
      <c r="B29" s="8">
        <v>6081.4</v>
      </c>
      <c r="C29" s="8">
        <v>5700</v>
      </c>
      <c r="D29" s="8">
        <v>3030</v>
      </c>
      <c r="E29" s="35">
        <v>3060</v>
      </c>
      <c r="F29" s="35">
        <v>3100</v>
      </c>
    </row>
    <row r="30" spans="1:6" ht="15.75">
      <c r="A30" s="14" t="s">
        <v>21</v>
      </c>
      <c r="B30" s="8">
        <v>6973.3</v>
      </c>
      <c r="C30" s="7">
        <v>5900</v>
      </c>
      <c r="D30" s="8">
        <v>6100</v>
      </c>
      <c r="E30" s="35">
        <v>6300</v>
      </c>
      <c r="F30" s="35">
        <v>6500</v>
      </c>
    </row>
    <row r="31" spans="1:6" ht="15.75">
      <c r="A31" s="14" t="s">
        <v>22</v>
      </c>
      <c r="B31" s="8">
        <v>756.1</v>
      </c>
      <c r="C31" s="7"/>
      <c r="D31" s="7"/>
      <c r="E31" s="32"/>
      <c r="F31" s="32"/>
    </row>
    <row r="32" spans="1:6" s="11" customFormat="1" ht="31.5">
      <c r="A32" s="18" t="s">
        <v>23</v>
      </c>
      <c r="B32" s="18"/>
      <c r="C32" s="19"/>
      <c r="D32" s="7"/>
      <c r="E32" s="33"/>
      <c r="F32" s="33"/>
    </row>
    <row r="33" spans="1:6" s="22" customFormat="1" ht="15.75">
      <c r="A33" s="20" t="s">
        <v>24</v>
      </c>
      <c r="B33" s="21">
        <f>B19+B20</f>
        <v>781590.9000000001</v>
      </c>
      <c r="C33" s="21">
        <f>C19+C20</f>
        <v>799180</v>
      </c>
      <c r="D33" s="21">
        <f>D19+D20</f>
        <v>743180</v>
      </c>
      <c r="E33" s="21">
        <f>E19+E20</f>
        <v>736412</v>
      </c>
      <c r="F33" s="21">
        <f>F19+F20</f>
        <v>745139</v>
      </c>
    </row>
    <row r="34" spans="1:3" s="22" customFormat="1" ht="15.75">
      <c r="A34" s="23"/>
      <c r="B34" s="23"/>
      <c r="C34" s="24"/>
    </row>
    <row r="35" spans="1:3" s="26" customFormat="1" ht="15">
      <c r="A35" s="39"/>
      <c r="B35" s="39"/>
      <c r="C35" s="25"/>
    </row>
    <row r="36" spans="1:3" s="26" customFormat="1" ht="15">
      <c r="A36" s="39"/>
      <c r="B36" s="39"/>
      <c r="C36" s="25"/>
    </row>
    <row r="37" spans="1:5" s="26" customFormat="1" ht="30">
      <c r="A37" s="27" t="s">
        <v>32</v>
      </c>
      <c r="B37" s="27"/>
      <c r="C37" s="25"/>
      <c r="D37" s="43" t="s">
        <v>33</v>
      </c>
      <c r="E37" s="43"/>
    </row>
    <row r="39" ht="15">
      <c r="A39" s="31"/>
    </row>
  </sheetData>
  <sheetProtection/>
  <mergeCells count="4">
    <mergeCell ref="A35:B36"/>
    <mergeCell ref="A4:E4"/>
    <mergeCell ref="D2:E2"/>
    <mergeCell ref="D37:E37"/>
  </mergeCells>
  <printOptions/>
  <pageMargins left="0.5118110236220472" right="0.1968503937007874" top="0.1968503937007874" bottom="0.15748031496062992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7" sqref="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АГОГМ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В. Ханова</dc:creator>
  <cp:keywords/>
  <dc:description/>
  <cp:lastModifiedBy>Фролова</cp:lastModifiedBy>
  <cp:lastPrinted>2016-11-14T07:17:16Z</cp:lastPrinted>
  <dcterms:created xsi:type="dcterms:W3CDTF">2016-06-02T11:49:28Z</dcterms:created>
  <dcterms:modified xsi:type="dcterms:W3CDTF">2016-11-14T08:02:36Z</dcterms:modified>
  <cp:category/>
  <cp:version/>
  <cp:contentType/>
  <cp:contentStatus/>
</cp:coreProperties>
</file>